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PEAK CY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<sst xmlns="http://schemas.openxmlformats.org/spreadsheetml/2006/main" count="76" uniqueCount="49">
  <si>
    <t xml:space="preserve">Peak Shipping Line ( Xiamen ) Co.,Ltd </t>
  </si>
  <si>
    <t xml:space="preserve">CHINA YEMEN EXPRESS  (ADHOC) </t>
  </si>
  <si>
    <t>Vessel</t>
  </si>
  <si>
    <t>VSL CODE</t>
  </si>
  <si>
    <t>OPR</t>
  </si>
  <si>
    <t>Voy</t>
  </si>
  <si>
    <t>NINGBO</t>
  </si>
  <si>
    <t>NANSHA</t>
  </si>
  <si>
    <t>PORT KLANG</t>
  </si>
  <si>
    <t>JEBEL ALI</t>
  </si>
  <si>
    <t xml:space="preserve">ADEN </t>
  </si>
  <si>
    <t>CNNGB</t>
  </si>
  <si>
    <t>CNNSA</t>
  </si>
  <si>
    <t>MYPKG</t>
  </si>
  <si>
    <t>AEJEA</t>
  </si>
  <si>
    <t>YEADE</t>
  </si>
  <si>
    <t>NBCT</t>
  </si>
  <si>
    <t>NICT</t>
  </si>
  <si>
    <t>WEST PORT</t>
  </si>
  <si>
    <t>T1</t>
  </si>
  <si>
    <t>ACT</t>
  </si>
  <si>
    <t>ETA</t>
  </si>
  <si>
    <t>ETD</t>
  </si>
  <si>
    <t xml:space="preserve"> JI ZHE 2                      </t>
  </si>
  <si>
    <t>SUM</t>
  </si>
  <si>
    <t>EXP  24002E</t>
  </si>
  <si>
    <t>IMP   24002E     EXP   24003W</t>
  </si>
  <si>
    <t xml:space="preserve">IMP  24003W     </t>
  </si>
  <si>
    <t>EXP  24003E</t>
  </si>
  <si>
    <t>IMP   24003E     EXP   24004W</t>
  </si>
  <si>
    <t xml:space="preserve">IMP  24004W     </t>
  </si>
  <si>
    <t xml:space="preserve"> JI ZHE 2</t>
  </si>
  <si>
    <t>EXP  24004E</t>
  </si>
  <si>
    <t>IMP   24004E     EXP   24005W</t>
  </si>
  <si>
    <t xml:space="preserve">IMP  24005W     </t>
  </si>
  <si>
    <t xml:space="preserve"> JI ZHE 3</t>
  </si>
  <si>
    <t>PHASE-IN EXP   24002W</t>
  </si>
  <si>
    <t xml:space="preserve">IMP  24002W     </t>
  </si>
  <si>
    <t>EXP  24002W</t>
  </si>
  <si>
    <t xml:space="preserve"> EXP  24002W</t>
  </si>
  <si>
    <t>IMP   24002W     EXP   24002E</t>
  </si>
  <si>
    <t>IMP  24002E     EXP  24003W</t>
  </si>
  <si>
    <t>EXP  24003W</t>
  </si>
  <si>
    <t>IMP   24003W     EXP   24003E</t>
  </si>
  <si>
    <t>IMP  24003E     EXP  24004W</t>
  </si>
  <si>
    <t>EXP  24004W</t>
  </si>
  <si>
    <t>IMP   24004W     EXP   24004E</t>
  </si>
  <si>
    <t xml:space="preserve">Remarks </t>
  </si>
  <si>
    <t xml:space="preserve">MV 24002W  7 Days Delays prior to berth at AEJEA due Port Congestion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</si>
</sst>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d/mmm/yy;@"/>
  </numFmts>
  <fonts count="3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4" tint="-0.249977111117893"/>
      <name val="Microsoft YaHei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rgb="FFFFFFFF"/>
      <name val="Microsoft YaHei"/>
      <charset val="134"/>
    </font>
    <font>
      <b/>
      <sz val="16"/>
      <color rgb="FF6281E6"/>
      <name val="Microsoft YaHei"/>
      <charset val="134"/>
    </font>
    <font>
      <b/>
      <sz val="11"/>
      <color rgb="FFFFFFFF"/>
      <name val="Microsoft YaHei"/>
      <charset val="134"/>
    </font>
    <font>
      <sz val="9"/>
      <color rgb="FF000000"/>
      <name val="Microsoft YaHei"/>
      <charset val="134"/>
    </font>
    <font>
      <sz val="9"/>
      <name val="Microsoft YaHei"/>
      <charset val="134"/>
    </font>
    <font>
      <sz val="9"/>
      <color rgb="FFFF0000"/>
      <name val="Microsoft YaHei"/>
      <charset val="134"/>
    </font>
    <font>
      <b/>
      <sz val="9"/>
      <color rgb="FF0070C0"/>
      <name val="Microsoft YaHei"/>
      <charset val="134"/>
    </font>
    <font>
      <sz val="9"/>
      <color rgb="FF0070C0"/>
      <name val="Microsoft YaHei"/>
      <charset val="134"/>
    </font>
    <font>
      <b/>
      <u/>
      <sz val="11"/>
      <color theme="1"/>
      <name val="宋体"/>
      <charset val="134"/>
      <scheme val="minor"/>
    </font>
    <font>
      <sz val="9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6281E6"/>
        <bgColor indexed="64"/>
      </patternFill>
    </fill>
    <fill>
      <patternFill patternType="solid">
        <fgColor rgb="FFF3F5F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1" borderId="18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5" fillId="12" borderId="18" applyNumberFormat="0" applyAlignment="0" applyProtection="0">
      <alignment vertical="center"/>
    </xf>
    <xf numFmtId="0" fontId="26" fillId="13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8">
    <xf numFmtId="176" fontId="0" fillId="0" borderId="0" xfId="0">
      <alignment vertical="center"/>
    </xf>
    <xf numFmtId="176" fontId="1" fillId="0" borderId="0" xfId="0" applyFont="1">
      <alignment vertical="center"/>
    </xf>
    <xf numFmtId="14" fontId="0" fillId="0" borderId="0" xfId="0" applyNumberFormat="1">
      <alignment vertical="center"/>
    </xf>
    <xf numFmtId="176" fontId="2" fillId="2" borderId="0" xfId="0" applyFont="1" applyFill="1" applyAlignment="1">
      <alignment horizontal="center" vertical="center" wrapText="1"/>
    </xf>
    <xf numFmtId="176" fontId="0" fillId="0" borderId="0" xfId="0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76" fontId="5" fillId="3" borderId="1" xfId="0" applyFont="1" applyFill="1" applyBorder="1" applyAlignment="1">
      <alignment horizontal="center" vertical="center" wrapText="1"/>
    </xf>
    <xf numFmtId="176" fontId="5" fillId="3" borderId="2" xfId="0" applyFont="1" applyFill="1" applyBorder="1" applyAlignment="1">
      <alignment horizontal="center" vertical="center" wrapText="1"/>
    </xf>
    <xf numFmtId="176" fontId="6" fillId="2" borderId="3" xfId="0" applyFont="1" applyFill="1" applyBorder="1" applyAlignment="1">
      <alignment horizontal="center" vertical="center" wrapText="1"/>
    </xf>
    <xf numFmtId="176" fontId="6" fillId="2" borderId="4" xfId="0" applyFont="1" applyFill="1" applyBorder="1" applyAlignment="1">
      <alignment horizontal="center" vertical="center" wrapText="1"/>
    </xf>
    <xf numFmtId="176" fontId="7" fillId="3" borderId="5" xfId="0" applyFont="1" applyFill="1" applyBorder="1" applyAlignment="1">
      <alignment horizontal="center" vertical="center" wrapText="1"/>
    </xf>
    <xf numFmtId="176" fontId="7" fillId="3" borderId="6" xfId="0" applyFont="1" applyFill="1" applyBorder="1" applyAlignment="1">
      <alignment horizontal="center" vertical="center" wrapText="1"/>
    </xf>
    <xf numFmtId="14" fontId="7" fillId="3" borderId="7" xfId="0" applyNumberFormat="1" applyFont="1" applyFill="1" applyBorder="1" applyAlignment="1">
      <alignment horizontal="center" vertical="center" wrapText="1"/>
    </xf>
    <xf numFmtId="14" fontId="7" fillId="3" borderId="8" xfId="0" applyNumberFormat="1" applyFont="1" applyFill="1" applyBorder="1" applyAlignment="1">
      <alignment horizontal="center" vertical="center" wrapText="1"/>
    </xf>
    <xf numFmtId="176" fontId="7" fillId="3" borderId="9" xfId="0" applyFont="1" applyFill="1" applyBorder="1" applyAlignment="1">
      <alignment horizontal="center" vertical="center" wrapText="1"/>
    </xf>
    <xf numFmtId="176" fontId="7" fillId="3" borderId="10" xfId="0" applyFont="1" applyFill="1" applyBorder="1" applyAlignment="1">
      <alignment horizontal="center" vertical="center" wrapText="1"/>
    </xf>
    <xf numFmtId="176" fontId="7" fillId="3" borderId="11" xfId="0" applyFont="1" applyFill="1" applyBorder="1" applyAlignment="1">
      <alignment horizontal="center" vertical="center" wrapText="1"/>
    </xf>
    <xf numFmtId="176" fontId="7" fillId="3" borderId="12" xfId="0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176" fontId="8" fillId="4" borderId="13" xfId="0" applyFont="1" applyFill="1" applyBorder="1" applyAlignment="1">
      <alignment horizontal="center" vertical="center" wrapText="1"/>
    </xf>
    <xf numFmtId="176" fontId="8" fillId="2" borderId="14" xfId="0" applyFont="1" applyFill="1" applyBorder="1" applyAlignment="1">
      <alignment horizontal="center" vertical="center" wrapText="1"/>
    </xf>
    <xf numFmtId="176" fontId="8" fillId="4" borderId="14" xfId="0" applyFont="1" applyFill="1" applyBorder="1" applyAlignment="1">
      <alignment horizontal="center" vertical="center" wrapText="1"/>
    </xf>
    <xf numFmtId="14" fontId="9" fillId="4" borderId="14" xfId="0" applyNumberFormat="1" applyFont="1" applyFill="1" applyBorder="1" applyAlignment="1">
      <alignment horizontal="center" vertical="center"/>
    </xf>
    <xf numFmtId="14" fontId="9" fillId="2" borderId="14" xfId="0" applyNumberFormat="1" applyFont="1" applyFill="1" applyBorder="1" applyAlignment="1">
      <alignment horizontal="center" vertical="center" wrapText="1"/>
    </xf>
    <xf numFmtId="14" fontId="9" fillId="4" borderId="14" xfId="0" applyNumberFormat="1" applyFont="1" applyFill="1" applyBorder="1" applyAlignment="1">
      <alignment horizontal="center" vertical="center" wrapText="1"/>
    </xf>
    <xf numFmtId="14" fontId="10" fillId="2" borderId="14" xfId="0" applyNumberFormat="1" applyFont="1" applyFill="1" applyBorder="1" applyAlignment="1">
      <alignment horizontal="center" vertical="center" wrapText="1"/>
    </xf>
    <xf numFmtId="14" fontId="8" fillId="4" borderId="14" xfId="0" applyNumberFormat="1" applyFont="1" applyFill="1" applyBorder="1" applyAlignment="1">
      <alignment horizontal="center" vertical="center"/>
    </xf>
    <xf numFmtId="14" fontId="8" fillId="2" borderId="14" xfId="0" applyNumberFormat="1" applyFont="1" applyFill="1" applyBorder="1" applyAlignment="1">
      <alignment horizontal="center" vertical="center" wrapText="1"/>
    </xf>
    <xf numFmtId="14" fontId="10" fillId="4" borderId="14" xfId="0" applyNumberFormat="1" applyFont="1" applyFill="1" applyBorder="1" applyAlignment="1">
      <alignment horizontal="center" vertical="center" wrapText="1"/>
    </xf>
    <xf numFmtId="14" fontId="8" fillId="4" borderId="14" xfId="0" applyNumberFormat="1" applyFont="1" applyFill="1" applyBorder="1" applyAlignment="1">
      <alignment horizontal="center" vertical="center" wrapText="1"/>
    </xf>
    <xf numFmtId="176" fontId="11" fillId="5" borderId="13" xfId="0" applyFont="1" applyFill="1" applyBorder="1" applyAlignment="1">
      <alignment horizontal="center" vertical="center" wrapText="1"/>
    </xf>
    <xf numFmtId="176" fontId="11" fillId="5" borderId="14" xfId="0" applyFont="1" applyFill="1" applyBorder="1" applyAlignment="1">
      <alignment horizontal="center" vertical="center" wrapText="1"/>
    </xf>
    <xf numFmtId="176" fontId="12" fillId="6" borderId="14" xfId="0" applyFont="1" applyFill="1" applyBorder="1" applyAlignment="1">
      <alignment horizontal="center" vertical="center" wrapText="1"/>
    </xf>
    <xf numFmtId="14" fontId="12" fillId="6" borderId="14" xfId="0" applyNumberFormat="1" applyFont="1" applyFill="1" applyBorder="1" applyAlignment="1">
      <alignment horizontal="center" vertical="center"/>
    </xf>
    <xf numFmtId="14" fontId="12" fillId="6" borderId="14" xfId="0" applyNumberFormat="1" applyFont="1" applyFill="1" applyBorder="1" applyAlignment="1">
      <alignment horizontal="center" vertical="center" wrapText="1"/>
    </xf>
    <xf numFmtId="176" fontId="8" fillId="0" borderId="13" xfId="0" applyFont="1" applyFill="1" applyBorder="1" applyAlignment="1">
      <alignment horizontal="center" vertical="center" wrapText="1"/>
    </xf>
    <xf numFmtId="176" fontId="8" fillId="0" borderId="14" xfId="0" applyFont="1" applyFill="1" applyBorder="1" applyAlignment="1">
      <alignment horizontal="center" vertical="center" wrapText="1"/>
    </xf>
    <xf numFmtId="176" fontId="8" fillId="7" borderId="14" xfId="0" applyFont="1" applyFill="1" applyBorder="1" applyAlignment="1">
      <alignment horizontal="center" vertical="center" wrapText="1"/>
    </xf>
    <xf numFmtId="14" fontId="8" fillId="8" borderId="14" xfId="0" applyNumberFormat="1" applyFont="1" applyFill="1" applyBorder="1" applyAlignment="1">
      <alignment horizontal="center" vertical="center"/>
    </xf>
    <xf numFmtId="14" fontId="8" fillId="8" borderId="14" xfId="0" applyNumberFormat="1" applyFont="1" applyFill="1" applyBorder="1" applyAlignment="1">
      <alignment horizontal="center" vertical="center" wrapText="1"/>
    </xf>
    <xf numFmtId="14" fontId="9" fillId="8" borderId="14" xfId="0" applyNumberFormat="1" applyFont="1" applyFill="1" applyBorder="1" applyAlignment="1">
      <alignment horizontal="center" vertical="center" wrapText="1"/>
    </xf>
    <xf numFmtId="14" fontId="8" fillId="0" borderId="14" xfId="0" applyNumberFormat="1" applyFont="1" applyFill="1" applyBorder="1" applyAlignment="1">
      <alignment horizontal="center" vertical="center"/>
    </xf>
    <xf numFmtId="14" fontId="8" fillId="0" borderId="14" xfId="0" applyNumberFormat="1" applyFont="1" applyFill="1" applyBorder="1" applyAlignment="1">
      <alignment horizontal="center" vertical="center" wrapText="1"/>
    </xf>
    <xf numFmtId="14" fontId="9" fillId="0" borderId="14" xfId="0" applyNumberFormat="1" applyFont="1" applyFill="1" applyBorder="1" applyAlignment="1">
      <alignment horizontal="center" vertical="center" wrapText="1"/>
    </xf>
    <xf numFmtId="14" fontId="0" fillId="0" borderId="0" xfId="0" applyNumberFormat="1" applyFont="1">
      <alignment vertical="center"/>
    </xf>
    <xf numFmtId="176" fontId="13" fillId="0" borderId="0" xfId="0" applyFont="1">
      <alignment vertical="center"/>
    </xf>
    <xf numFmtId="176" fontId="0" fillId="0" borderId="0" xfId="0" applyFont="1">
      <alignment vertical="center"/>
    </xf>
    <xf numFmtId="14" fontId="0" fillId="0" borderId="0" xfId="0" applyNumberFormat="1" applyAlignment="1">
      <alignment horizontal="center" vertical="center" wrapText="1"/>
    </xf>
    <xf numFmtId="14" fontId="14" fillId="4" borderId="14" xfId="0" applyNumberFormat="1" applyFont="1" applyFill="1" applyBorder="1" applyAlignment="1">
      <alignment horizontal="center" vertical="center" wrapText="1"/>
    </xf>
    <xf numFmtId="14" fontId="12" fillId="5" borderId="14" xfId="0" applyNumberFormat="1" applyFont="1" applyFill="1" applyBorder="1" applyAlignment="1">
      <alignment horizontal="center" vertical="center" wrapText="1"/>
    </xf>
    <xf numFmtId="14" fontId="10" fillId="5" borderId="14" xfId="0" applyNumberFormat="1" applyFont="1" applyFill="1" applyBorder="1" applyAlignment="1">
      <alignment horizontal="center" vertical="center" wrapText="1"/>
    </xf>
    <xf numFmtId="176" fontId="12" fillId="5" borderId="14" xfId="0" applyFont="1" applyFill="1" applyBorder="1" applyAlignment="1">
      <alignment horizontal="center" vertical="center" wrapText="1"/>
    </xf>
    <xf numFmtId="14" fontId="14" fillId="8" borderId="14" xfId="0" applyNumberFormat="1" applyFont="1" applyFill="1" applyBorder="1" applyAlignment="1">
      <alignment horizontal="center" vertical="center" wrapText="1"/>
    </xf>
    <xf numFmtId="14" fontId="10" fillId="8" borderId="14" xfId="0" applyNumberFormat="1" applyFont="1" applyFill="1" applyBorder="1" applyAlignment="1">
      <alignment horizontal="center" vertical="center" wrapText="1"/>
    </xf>
    <xf numFmtId="14" fontId="9" fillId="9" borderId="14" xfId="0" applyNumberFormat="1" applyFont="1" applyFill="1" applyBorder="1" applyAlignment="1">
      <alignment horizontal="center" vertical="center" wrapText="1"/>
    </xf>
    <xf numFmtId="14" fontId="14" fillId="0" borderId="1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CCECFF"/>
      <color rgb="00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545465</xdr:colOff>
      <xdr:row>0</xdr:row>
      <xdr:rowOff>635</xdr:rowOff>
    </xdr:from>
    <xdr:to>
      <xdr:col>5</xdr:col>
      <xdr:colOff>621030</xdr:colOff>
      <xdr:row>4</xdr:row>
      <xdr:rowOff>89535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519045" y="635"/>
          <a:ext cx="1848485" cy="1054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4"/>
  <sheetViews>
    <sheetView showGridLines="0" tabSelected="1" zoomScale="90" zoomScaleNormal="90" workbookViewId="0">
      <selection activeCell="N24" sqref="N24"/>
    </sheetView>
  </sheetViews>
  <sheetFormatPr defaultColWidth="9" defaultRowHeight="13.5"/>
  <cols>
    <col min="1" max="1" width="12.6333333333333" customWidth="1"/>
    <col min="2" max="3" width="6.63333333333333" customWidth="1"/>
    <col min="4" max="4" width="12.6333333333333" customWidth="1"/>
    <col min="5" max="10" width="10.6333333333333" style="2" customWidth="1"/>
    <col min="11" max="11" width="12.6333333333333" style="2" customWidth="1"/>
    <col min="12" max="13" width="10.6333333333333" style="2" customWidth="1"/>
    <col min="14" max="14" width="12.6333333333333" style="2" customWidth="1"/>
    <col min="15" max="16" width="10.6333333333333" style="2" customWidth="1"/>
    <col min="17" max="17" width="6.63333333333333" customWidth="1"/>
  </cols>
  <sheetData>
    <row r="1" customHeight="1"/>
    <row r="2" ht="30" customHeight="1" spans="1:16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2.5" customHeight="1" spans="1:16">
      <c r="A3" s="4"/>
      <c r="B3" s="4"/>
      <c r="C3" s="5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49"/>
      <c r="P3" s="49"/>
    </row>
    <row r="4" ht="10" customHeight="1" spans="1:16">
      <c r="A4" s="4"/>
      <c r="B4" s="4"/>
      <c r="C4" s="5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49"/>
      <c r="P4" s="49"/>
    </row>
    <row r="5" ht="26" customHeight="1" spans="1:16">
      <c r="A5" s="8" t="s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ht="5.5" customHeight="1" spans="1:16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ht="17" customHeight="1" spans="1:16">
      <c r="A7" s="12" t="s">
        <v>2</v>
      </c>
      <c r="B7" s="13" t="s">
        <v>3</v>
      </c>
      <c r="C7" s="13" t="s">
        <v>4</v>
      </c>
      <c r="D7" s="13" t="s">
        <v>5</v>
      </c>
      <c r="E7" s="14" t="s">
        <v>6</v>
      </c>
      <c r="F7" s="15"/>
      <c r="G7" s="14" t="s">
        <v>7</v>
      </c>
      <c r="H7" s="15"/>
      <c r="I7" s="14" t="s">
        <v>8</v>
      </c>
      <c r="J7" s="15"/>
      <c r="K7" s="13" t="s">
        <v>5</v>
      </c>
      <c r="L7" s="14" t="s">
        <v>9</v>
      </c>
      <c r="M7" s="15"/>
      <c r="N7" s="13" t="s">
        <v>5</v>
      </c>
      <c r="O7" s="14" t="s">
        <v>10</v>
      </c>
      <c r="P7" s="15"/>
    </row>
    <row r="8" ht="17" customHeight="1" spans="1:16">
      <c r="A8" s="16"/>
      <c r="B8" s="17"/>
      <c r="C8" s="17"/>
      <c r="D8" s="17"/>
      <c r="E8" s="14" t="s">
        <v>11</v>
      </c>
      <c r="F8" s="15"/>
      <c r="G8" s="14" t="s">
        <v>12</v>
      </c>
      <c r="H8" s="15"/>
      <c r="I8" s="14" t="s">
        <v>13</v>
      </c>
      <c r="J8" s="15"/>
      <c r="K8" s="17"/>
      <c r="L8" s="14" t="s">
        <v>14</v>
      </c>
      <c r="M8" s="15"/>
      <c r="N8" s="17"/>
      <c r="O8" s="14" t="s">
        <v>15</v>
      </c>
      <c r="P8" s="15"/>
    </row>
    <row r="9" ht="17" customHeight="1" spans="1:16">
      <c r="A9" s="16"/>
      <c r="B9" s="17"/>
      <c r="C9" s="17"/>
      <c r="D9" s="17"/>
      <c r="E9" s="14" t="s">
        <v>16</v>
      </c>
      <c r="F9" s="15"/>
      <c r="G9" s="14" t="s">
        <v>17</v>
      </c>
      <c r="H9" s="15"/>
      <c r="I9" s="14" t="s">
        <v>18</v>
      </c>
      <c r="J9" s="15"/>
      <c r="K9" s="17"/>
      <c r="L9" s="14" t="s">
        <v>19</v>
      </c>
      <c r="M9" s="15"/>
      <c r="N9" s="17"/>
      <c r="O9" s="14" t="s">
        <v>20</v>
      </c>
      <c r="P9" s="15"/>
    </row>
    <row r="10" ht="17" customHeight="1" spans="1:16">
      <c r="A10" s="18"/>
      <c r="B10" s="19"/>
      <c r="C10" s="19"/>
      <c r="D10" s="19"/>
      <c r="E10" s="20" t="s">
        <v>21</v>
      </c>
      <c r="F10" s="20" t="s">
        <v>22</v>
      </c>
      <c r="G10" s="20" t="s">
        <v>21</v>
      </c>
      <c r="H10" s="20" t="s">
        <v>22</v>
      </c>
      <c r="I10" s="20" t="s">
        <v>21</v>
      </c>
      <c r="J10" s="20" t="s">
        <v>22</v>
      </c>
      <c r="K10" s="19"/>
      <c r="L10" s="20" t="s">
        <v>21</v>
      </c>
      <c r="M10" s="20" t="s">
        <v>22</v>
      </c>
      <c r="N10" s="19"/>
      <c r="O10" s="20" t="s">
        <v>21</v>
      </c>
      <c r="P10" s="20" t="s">
        <v>22</v>
      </c>
    </row>
    <row r="11" s="1" customFormat="1" ht="34" hidden="1" customHeight="1" spans="1:16">
      <c r="A11" s="21" t="s">
        <v>23</v>
      </c>
      <c r="B11" s="22" t="s">
        <v>24</v>
      </c>
      <c r="C11" s="23" t="s">
        <v>24</v>
      </c>
      <c r="D11" s="22" t="s">
        <v>25</v>
      </c>
      <c r="E11" s="24">
        <v>45352</v>
      </c>
      <c r="F11" s="25">
        <f>E11+1</f>
        <v>45353</v>
      </c>
      <c r="G11" s="26">
        <f>F11</f>
        <v>45353</v>
      </c>
      <c r="H11" s="27">
        <f>G11+1+4</f>
        <v>45358</v>
      </c>
      <c r="I11" s="27"/>
      <c r="J11" s="27"/>
      <c r="K11" s="22" t="s">
        <v>26</v>
      </c>
      <c r="L11" s="26">
        <f>H11+8</f>
        <v>45366</v>
      </c>
      <c r="M11" s="27">
        <f>L11+2+4</f>
        <v>45372</v>
      </c>
      <c r="N11" s="22" t="s">
        <v>27</v>
      </c>
      <c r="O11" s="27">
        <f>M11+8</f>
        <v>45380</v>
      </c>
      <c r="P11" s="30">
        <f t="shared" ref="P11:P16" si="0">O11+1</f>
        <v>45381</v>
      </c>
    </row>
    <row r="12" s="1" customFormat="1" ht="34" hidden="1" customHeight="1" spans="1:16">
      <c r="A12" s="21" t="s">
        <v>23</v>
      </c>
      <c r="B12" s="22" t="s">
        <v>24</v>
      </c>
      <c r="C12" s="23" t="s">
        <v>24</v>
      </c>
      <c r="D12" s="22" t="s">
        <v>28</v>
      </c>
      <c r="E12" s="28">
        <f t="shared" ref="E12:F13" si="1">O11</f>
        <v>45380</v>
      </c>
      <c r="F12" s="29">
        <f t="shared" si="1"/>
        <v>45381</v>
      </c>
      <c r="G12" s="30">
        <f>F12</f>
        <v>45381</v>
      </c>
      <c r="H12" s="27">
        <f>G12+1+7</f>
        <v>45389</v>
      </c>
      <c r="I12" s="27"/>
      <c r="J12" s="27"/>
      <c r="K12" s="22" t="s">
        <v>29</v>
      </c>
      <c r="L12" s="50">
        <f>H12+8</f>
        <v>45397</v>
      </c>
      <c r="M12" s="27">
        <f>L12+2+3</f>
        <v>45402</v>
      </c>
      <c r="N12" s="22" t="s">
        <v>30</v>
      </c>
      <c r="O12" s="25">
        <f>M12+8</f>
        <v>45410</v>
      </c>
      <c r="P12" s="26">
        <f t="shared" si="0"/>
        <v>45411</v>
      </c>
    </row>
    <row r="13" s="1" customFormat="1" ht="34" hidden="1" customHeight="1" spans="1:16">
      <c r="A13" s="21" t="s">
        <v>31</v>
      </c>
      <c r="B13" s="22" t="s">
        <v>24</v>
      </c>
      <c r="C13" s="23" t="s">
        <v>24</v>
      </c>
      <c r="D13" s="22" t="s">
        <v>32</v>
      </c>
      <c r="E13" s="28">
        <f t="shared" si="1"/>
        <v>45410</v>
      </c>
      <c r="F13" s="29">
        <f t="shared" si="1"/>
        <v>45411</v>
      </c>
      <c r="G13" s="31">
        <f>F13</f>
        <v>45411</v>
      </c>
      <c r="H13" s="25">
        <f>G13+1</f>
        <v>45412</v>
      </c>
      <c r="I13" s="25"/>
      <c r="J13" s="25"/>
      <c r="K13" s="22" t="s">
        <v>33</v>
      </c>
      <c r="L13" s="50">
        <f>H13+8</f>
        <v>45420</v>
      </c>
      <c r="M13" s="27">
        <f>L13+2+5</f>
        <v>45427</v>
      </c>
      <c r="N13" s="22" t="s">
        <v>34</v>
      </c>
      <c r="O13" s="27">
        <f>M13+7</f>
        <v>45434</v>
      </c>
      <c r="P13" s="31">
        <f t="shared" si="0"/>
        <v>45435</v>
      </c>
    </row>
    <row r="14" s="1" customFormat="1" ht="34" hidden="1" customHeight="1" spans="1:16">
      <c r="A14" s="32" t="s">
        <v>35</v>
      </c>
      <c r="B14" s="33" t="s">
        <v>24</v>
      </c>
      <c r="C14" s="33" t="s">
        <v>24</v>
      </c>
      <c r="D14" s="34"/>
      <c r="E14" s="35"/>
      <c r="F14" s="36"/>
      <c r="G14" s="36"/>
      <c r="H14" s="36"/>
      <c r="I14" s="36"/>
      <c r="J14" s="36"/>
      <c r="K14" s="33" t="s">
        <v>36</v>
      </c>
      <c r="L14" s="51">
        <v>45432</v>
      </c>
      <c r="M14" s="52">
        <f>L14+2+6</f>
        <v>45440</v>
      </c>
      <c r="N14" s="53" t="s">
        <v>37</v>
      </c>
      <c r="O14" s="51">
        <f>M14+6</f>
        <v>45446</v>
      </c>
      <c r="P14" s="51">
        <f t="shared" si="0"/>
        <v>45447</v>
      </c>
    </row>
    <row r="15" s="1" customFormat="1" ht="33.5" customHeight="1" spans="1:16">
      <c r="A15" s="37" t="s">
        <v>35</v>
      </c>
      <c r="B15" s="38" t="s">
        <v>24</v>
      </c>
      <c r="C15" s="38" t="s">
        <v>24</v>
      </c>
      <c r="D15" s="39" t="s">
        <v>38</v>
      </c>
      <c r="E15" s="40">
        <v>45406</v>
      </c>
      <c r="F15" s="41">
        <f>E15+1</f>
        <v>45407</v>
      </c>
      <c r="G15" s="42">
        <f>F15+3</f>
        <v>45410</v>
      </c>
      <c r="H15" s="42">
        <f>G15+2</f>
        <v>45412</v>
      </c>
      <c r="I15" s="42">
        <f>H15+7</f>
        <v>45419</v>
      </c>
      <c r="J15" s="42">
        <f>I15+1</f>
        <v>45420</v>
      </c>
      <c r="K15" s="39" t="s">
        <v>39</v>
      </c>
      <c r="L15" s="54">
        <f>J15+12</f>
        <v>45432</v>
      </c>
      <c r="M15" s="55">
        <f>L15+2+7</f>
        <v>45441</v>
      </c>
      <c r="N15" s="39" t="s">
        <v>40</v>
      </c>
      <c r="O15" s="26">
        <f>M15+7</f>
        <v>45448</v>
      </c>
      <c r="P15" s="31">
        <f t="shared" si="0"/>
        <v>45449</v>
      </c>
    </row>
    <row r="16" s="1" customFormat="1" ht="33.5" customHeight="1" spans="1:16">
      <c r="A16" s="37" t="s">
        <v>35</v>
      </c>
      <c r="B16" s="38" t="s">
        <v>24</v>
      </c>
      <c r="C16" s="38" t="s">
        <v>24</v>
      </c>
      <c r="D16" s="39" t="s">
        <v>41</v>
      </c>
      <c r="E16" s="43">
        <f>P15+23</f>
        <v>45472</v>
      </c>
      <c r="F16" s="44">
        <f>E16+1</f>
        <v>45473</v>
      </c>
      <c r="G16" s="44">
        <f>F16+3</f>
        <v>45476</v>
      </c>
      <c r="H16" s="45">
        <f>G16+2</f>
        <v>45478</v>
      </c>
      <c r="I16" s="56"/>
      <c r="J16" s="56"/>
      <c r="K16" s="39" t="s">
        <v>42</v>
      </c>
      <c r="L16" s="57">
        <f>H16+19</f>
        <v>45497</v>
      </c>
      <c r="M16" s="45">
        <f>L16+2</f>
        <v>45499</v>
      </c>
      <c r="N16" s="39" t="s">
        <v>43</v>
      </c>
      <c r="O16" s="44">
        <f>M16+7</f>
        <v>45506</v>
      </c>
      <c r="P16" s="44">
        <f t="shared" si="0"/>
        <v>45507</v>
      </c>
    </row>
    <row r="17" s="1" customFormat="1" ht="33.5" customHeight="1" spans="1:18">
      <c r="A17" s="37" t="s">
        <v>35</v>
      </c>
      <c r="B17" s="38" t="s">
        <v>24</v>
      </c>
      <c r="C17" s="38" t="s">
        <v>24</v>
      </c>
      <c r="D17" s="39" t="s">
        <v>44</v>
      </c>
      <c r="E17" s="43">
        <f>P16+23</f>
        <v>45530</v>
      </c>
      <c r="F17" s="44">
        <f t="shared" ref="F17" si="2">E17+1</f>
        <v>45531</v>
      </c>
      <c r="G17" s="44">
        <f t="shared" ref="G17" si="3">F17+3</f>
        <v>45534</v>
      </c>
      <c r="H17" s="45">
        <f t="shared" ref="H17" si="4">G17+2</f>
        <v>45536</v>
      </c>
      <c r="I17" s="56"/>
      <c r="J17" s="56"/>
      <c r="K17" s="39" t="s">
        <v>45</v>
      </c>
      <c r="L17" s="57">
        <f>H17+19</f>
        <v>45555</v>
      </c>
      <c r="M17" s="45">
        <f t="shared" ref="M17" si="5">L17+2</f>
        <v>45557</v>
      </c>
      <c r="N17" s="39" t="s">
        <v>46</v>
      </c>
      <c r="O17" s="44">
        <f>M17+7</f>
        <v>45564</v>
      </c>
      <c r="P17" s="44">
        <f t="shared" ref="P17" si="6">O17+1</f>
        <v>45565</v>
      </c>
      <c r="R17"/>
    </row>
    <row r="19" spans="6:6">
      <c r="F19" s="46"/>
    </row>
    <row r="20" spans="1:4">
      <c r="A20" s="47" t="s">
        <v>47</v>
      </c>
      <c r="D20" s="48"/>
    </row>
    <row r="21" spans="1:1">
      <c r="A21" s="48" t="s">
        <v>48</v>
      </c>
    </row>
    <row r="22" spans="6:6">
      <c r="F22" s="46"/>
    </row>
    <row r="25" ht="20.15" customHeight="1"/>
    <row r="26" s="2" customFormat="1" ht="20.15" customHeight="1" spans="1:18">
      <c r="A26"/>
      <c r="B26"/>
      <c r="C26"/>
      <c r="D26"/>
      <c r="Q26"/>
      <c r="R26"/>
    </row>
    <row r="27" s="2" customFormat="1" ht="20.15" customHeight="1" spans="1:18">
      <c r="A27"/>
      <c r="B27"/>
      <c r="C27"/>
      <c r="D27"/>
      <c r="Q27"/>
      <c r="R27"/>
    </row>
    <row r="29" s="2" customFormat="1" ht="20.15" customHeight="1" spans="1:18">
      <c r="A29" s="47"/>
      <c r="B29"/>
      <c r="C29"/>
      <c r="D29" s="48"/>
      <c r="Q29"/>
      <c r="R29"/>
    </row>
    <row r="30" s="2" customFormat="1" ht="20.15" customHeight="1" spans="1:18">
      <c r="A30" s="48"/>
      <c r="B30"/>
      <c r="C30"/>
      <c r="D30"/>
      <c r="Q30"/>
      <c r="R30"/>
    </row>
    <row r="31" s="2" customFormat="1" ht="20.15" customHeight="1" spans="1:18">
      <c r="A31" s="48"/>
      <c r="B31"/>
      <c r="C31"/>
      <c r="D31"/>
      <c r="G31"/>
      <c r="Q31"/>
      <c r="R31"/>
    </row>
    <row r="32" s="2" customFormat="1" ht="20.15" customHeight="1" spans="1:18">
      <c r="A32" s="48"/>
      <c r="B32"/>
      <c r="C32"/>
      <c r="D32"/>
      <c r="Q32"/>
      <c r="R32"/>
    </row>
    <row r="33" s="2" customFormat="1" ht="20.15" customHeight="1" spans="1:18">
      <c r="A33"/>
      <c r="B33"/>
      <c r="C33"/>
      <c r="D33"/>
      <c r="Q33"/>
      <c r="R33"/>
    </row>
    <row r="34" s="2" customFormat="1" ht="20.15" customHeight="1" spans="1:18">
      <c r="A34"/>
      <c r="B34"/>
      <c r="C34"/>
      <c r="D34"/>
      <c r="Q34"/>
      <c r="R34"/>
    </row>
  </sheetData>
  <mergeCells count="24">
    <mergeCell ref="A2:P2"/>
    <mergeCell ref="A5:P5"/>
    <mergeCell ref="A6:P6"/>
    <mergeCell ref="E7:F7"/>
    <mergeCell ref="G7:H7"/>
    <mergeCell ref="I7:J7"/>
    <mergeCell ref="L7:M7"/>
    <mergeCell ref="O7:P7"/>
    <mergeCell ref="E8:F8"/>
    <mergeCell ref="G8:H8"/>
    <mergeCell ref="I8:J8"/>
    <mergeCell ref="L8:M8"/>
    <mergeCell ref="O8:P8"/>
    <mergeCell ref="E9:F9"/>
    <mergeCell ref="G9:H9"/>
    <mergeCell ref="I9:J9"/>
    <mergeCell ref="L9:M9"/>
    <mergeCell ref="O9:P9"/>
    <mergeCell ref="A7:A10"/>
    <mergeCell ref="B7:B10"/>
    <mergeCell ref="C7:C10"/>
    <mergeCell ref="D7:D10"/>
    <mergeCell ref="K7:K10"/>
    <mergeCell ref="N7:N10"/>
  </mergeCells>
  <pageMargins left="0.75" right="0.75" top="1" bottom="1" header="0.5" footer="0.5"/>
  <pageSetup paperSize="1" scale="71" fitToHeight="0" orientation="landscape"/>
  <headerFooter/>
  <ignoredErrors>
    <ignoredError sqref="G15 G16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PEAK CYE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洪晓婷</cp:lastModifiedBy>
  <dcterms:created xsi:type="dcterms:W3CDTF">2023-07-20T02:19:00Z</dcterms:created>
  <cp:lastPrinted>2024-05-31T11:27:00Z</cp:lastPrinted>
  <dcterms:modified xsi:type="dcterms:W3CDTF">2024-06-03T08:10:54Z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A6A840B07F014383B88A2ABB1F06F2DB_13</vt:lpwstr>
  </property>
  <property fmtid="{D5CDD505-2E9C-101B-9397-08002B2CF9AE}" pid="3" name="KSOProductBuildVer">
    <vt:lpwstr>2052-12.1.0.16929</vt:lpwstr>
  </property>
</Properties>
</file>